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08becf508f48ef8/MUTR/Reactor Technican/Simulator/Rate of Change of Reactivity/"/>
    </mc:Choice>
  </mc:AlternateContent>
  <xr:revisionPtr revIDLastSave="391" documentId="8_{A30013FB-2FE4-4417-9F3A-F5E3380C6297}" xr6:coauthVersionLast="45" xr6:coauthVersionMax="45" xr10:uidLastSave="{E1E15769-2CFA-455B-BD62-D4DF9A3091EC}"/>
  <bookViews>
    <workbookView xWindow="-120" yWindow="-120" windowWidth="29040" windowHeight="15840" xr2:uid="{A3313BFC-D86C-4D01-89F7-8019200199ED}"/>
  </bookViews>
  <sheets>
    <sheet name="Sheet1" sheetId="1" r:id="rId1"/>
  </sheets>
  <definedNames>
    <definedName name="solver_adj" localSheetId="0" hidden="1">Sheet1!$E$18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Sheet1!$N$22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I28" i="1" l="1"/>
  <c r="K28" i="1" s="1"/>
  <c r="L28" i="1" s="1"/>
  <c r="M28" i="1" s="1"/>
  <c r="I27" i="1"/>
  <c r="K27" i="1" s="1"/>
  <c r="L27" i="1" s="1"/>
  <c r="M27" i="1" s="1"/>
  <c r="I26" i="1"/>
  <c r="K26" i="1" s="1"/>
  <c r="L26" i="1" s="1"/>
  <c r="M26" i="1" s="1"/>
  <c r="I25" i="1"/>
  <c r="K25" i="1" s="1"/>
  <c r="L25" i="1" s="1"/>
  <c r="M25" i="1" s="1"/>
  <c r="I24" i="1"/>
  <c r="K24" i="1" s="1"/>
  <c r="L24" i="1" s="1"/>
  <c r="M24" i="1" s="1"/>
  <c r="I23" i="1"/>
  <c r="K23" i="1" s="1"/>
  <c r="L23" i="1" s="1"/>
  <c r="M23" i="1" s="1"/>
  <c r="I22" i="1"/>
  <c r="K22" i="1" s="1"/>
  <c r="L22" i="1" s="1"/>
  <c r="M22" i="1" s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N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tc={0287C75A-A687-43BA-8A64-5EDBBDAF61A1}</author>
    <author>tc={0E8A0747-FBC9-42F0-B514-ECB806BB849B}</author>
  </authors>
  <commentList>
    <comment ref="A1" authorId="0" shapeId="0" xr:uid="{0287C75A-A687-43BA-8A64-5EDBBDAF61A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This spreadsheet was created using an outdated RWC.
If this approach is acceptable it would be better to repeat the study with each of the three current RWCs.
</t>
      </text>
    </comment>
    <comment ref="L21" authorId="1" shapeId="0" xr:uid="{0E8A0747-FBC9-42F0-B514-ECB806BB849B}">
      <text>
        <t>[Threaded comment]
Your version of Excel allows you to read this threaded comment; however, any edits to it will get removed if the file is opened in a newer version of Excel. Learn more: https://go.microsoft.com/fwlink/?linkid=870924
Comment:
    sigma is an arbritray value of 1. Assuming each data point has the same uncertainty (1/sigma)^2 is simply a scalar and does not impact the solver's strategy of minimizing the resulting "chi^2"</t>
      </text>
    </comment>
  </commentList>
</comments>
</file>

<file path=xl/sharedStrings.xml><?xml version="1.0" encoding="utf-8"?>
<sst xmlns="http://schemas.openxmlformats.org/spreadsheetml/2006/main" count="19" uniqueCount="15">
  <si>
    <t>Rod Worth Curve Data</t>
  </si>
  <si>
    <t>Rod Withdrawl %</t>
  </si>
  <si>
    <t>Reactivity in Cents</t>
  </si>
  <si>
    <t>Total Rod Worth (in cents)</t>
  </si>
  <si>
    <t>Approximation</t>
  </si>
  <si>
    <t>k</t>
  </si>
  <si>
    <t>Solver</t>
  </si>
  <si>
    <t>x is the rod position (in %)</t>
  </si>
  <si>
    <t>Rod Worth Curve</t>
  </si>
  <si>
    <t>H is 100%</t>
  </si>
  <si>
    <t>Reactivity (in Cents)</t>
  </si>
  <si>
    <t>diff</t>
  </si>
  <si>
    <t>/"sig"</t>
  </si>
  <si>
    <t>^2</t>
  </si>
  <si>
    <t>"chi^2"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</si>
</sst>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Rod Worth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Sheet1!$A$3:$A$16</c:f>
              <c:numCache>
                <c:formatCode>General</c:formatCode>
                <c:ptCount val="14"/>
                <c:pt idx="0">
                  <c:v>0</c:v>
                </c:pt>
                <c:pt idx="1">
                  <c:v>9.5999999999999908</c:v>
                </c:pt>
                <c:pt idx="2">
                  <c:v>17.899999999999999</c:v>
                </c:pt>
                <c:pt idx="3">
                  <c:v>25.4</c:v>
                </c:pt>
                <c:pt idx="4">
                  <c:v>30.7</c:v>
                </c:pt>
                <c:pt idx="5">
                  <c:v>34.799999999999997</c:v>
                </c:pt>
                <c:pt idx="6">
                  <c:v>39.5</c:v>
                </c:pt>
                <c:pt idx="7">
                  <c:v>60.5</c:v>
                </c:pt>
                <c:pt idx="8">
                  <c:v>65.2</c:v>
                </c:pt>
                <c:pt idx="9">
                  <c:v>69.3</c:v>
                </c:pt>
                <c:pt idx="10">
                  <c:v>74.599999999999994</c:v>
                </c:pt>
                <c:pt idx="11">
                  <c:v>82.1</c:v>
                </c:pt>
                <c:pt idx="12">
                  <c:v>90.4</c:v>
                </c:pt>
                <c:pt idx="13">
                  <c:v>100</c:v>
                </c:pt>
              </c:numCache>
            </c:numRef>
          </c:xVal>
          <c:yVal>
            <c:numRef>
              <c:f>Sheet1!$B$3:$B$16</c:f>
              <c:numCache>
                <c:formatCode>General</c:formatCode>
                <c:ptCount val="14"/>
                <c:pt idx="0">
                  <c:v>0</c:v>
                </c:pt>
                <c:pt idx="1">
                  <c:v>9.33</c:v>
                </c:pt>
                <c:pt idx="2">
                  <c:v>19.93</c:v>
                </c:pt>
                <c:pt idx="3">
                  <c:v>32.54</c:v>
                </c:pt>
                <c:pt idx="4">
                  <c:v>43.05</c:v>
                </c:pt>
                <c:pt idx="5">
                  <c:v>52.48</c:v>
                </c:pt>
                <c:pt idx="6">
                  <c:v>68.08</c:v>
                </c:pt>
                <c:pt idx="7">
                  <c:v>137.782127659574</c:v>
                </c:pt>
                <c:pt idx="8">
                  <c:v>153.382127659574</c:v>
                </c:pt>
                <c:pt idx="9">
                  <c:v>162.812127659574</c:v>
                </c:pt>
                <c:pt idx="10">
                  <c:v>173.32212765957399</c:v>
                </c:pt>
                <c:pt idx="11">
                  <c:v>185.93212765957401</c:v>
                </c:pt>
                <c:pt idx="12">
                  <c:v>196.532127659574</c:v>
                </c:pt>
                <c:pt idx="13">
                  <c:v>205.86212765957401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A9-438C-BE50-9BA1058C105D}"/>
            </c:ext>
          </c:extLst>
        </c:ser>
        <c:ser>
          <c:idx val="1"/>
          <c:order val="1"/>
          <c:tx>
            <c:v>Approx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2">
                    <a:alpha val="0"/>
                  </a:schemeClr>
                </a:solidFill>
              </a:ln>
              <a:effectLst/>
            </c:spPr>
          </c:marker>
          <c:xVal>
            <c:numRef>
              <c:f>Sheet1!$A$20:$A$120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Sheet1!$B$20:$B$120</c:f>
              <c:numCache>
                <c:formatCode>General</c:formatCode>
                <c:ptCount val="101"/>
                <c:pt idx="0">
                  <c:v>0</c:v>
                </c:pt>
                <c:pt idx="1">
                  <c:v>0.77359778282584957</c:v>
                </c:pt>
                <c:pt idx="2">
                  <c:v>1.552272407501615</c:v>
                </c:pt>
                <c:pt idx="3">
                  <c:v>2.3410806799018209</c:v>
                </c:pt>
                <c:pt idx="4">
                  <c:v>3.1450394130230439</c:v>
                </c:pt>
                <c:pt idx="5">
                  <c:v>3.9691056279149839</c:v>
                </c:pt>
                <c:pt idx="6">
                  <c:v>4.8181569905830246</c:v>
                </c:pt>
                <c:pt idx="7">
                  <c:v>5.6969725620689102</c:v>
                </c:pt>
                <c:pt idx="8">
                  <c:v>6.6102139376801459</c:v>
                </c:pt>
                <c:pt idx="9">
                  <c:v>7.5624068498030166</c:v>
                </c:pt>
                <c:pt idx="10">
                  <c:v>8.5579233069044616</c:v>
                </c:pt>
                <c:pt idx="11">
                  <c:v>9.6009643392120214</c:v>
                </c:pt>
                <c:pt idx="12">
                  <c:v>10.695543419166821</c:v>
                </c:pt>
                <c:pt idx="13">
                  <c:v>11.845470622081418</c:v>
                </c:pt>
                <c:pt idx="14">
                  <c:v>13.054337589513198</c:v>
                </c:pt>
                <c:pt idx="15">
                  <c:v>14.325503354696005</c:v>
                </c:pt>
                <c:pt idx="16">
                  <c:v>15.662081085970586</c:v>
                </c:pt>
                <c:pt idx="17">
                  <c:v>17.066925800531404</c:v>
                </c:pt>
                <c:pt idx="18">
                  <c:v>18.542623096978101</c:v>
                </c:pt>
                <c:pt idx="19">
                  <c:v>20.091478951139106</c:v>
                </c:pt>
                <c:pt idx="20">
                  <c:v>21.715510615438482</c:v>
                </c:pt>
                <c:pt idx="21">
                  <c:v>23.416438657722257</c:v>
                </c:pt>
                <c:pt idx="22">
                  <c:v>25.195680170963168</c:v>
                </c:pt>
                <c:pt idx="23">
                  <c:v>27.054343180642089</c:v>
                </c:pt>
                <c:pt idx="24">
                  <c:v>28.993222271877709</c:v>
                </c:pt>
                <c:pt idx="25">
                  <c:v>31.012795453562038</c:v>
                </c:pt>
                <c:pt idx="26">
                  <c:v>33.11322227187771</c:v>
                </c:pt>
                <c:pt idx="27">
                  <c:v>35.294343180642095</c:v>
                </c:pt>
                <c:pt idx="28">
                  <c:v>37.555680170963171</c:v>
                </c:pt>
                <c:pt idx="29">
                  <c:v>39.896438657722257</c:v>
                </c:pt>
                <c:pt idx="30">
                  <c:v>42.315510615438477</c:v>
                </c:pt>
                <c:pt idx="31">
                  <c:v>44.811478951139108</c:v>
                </c:pt>
                <c:pt idx="32">
                  <c:v>47.382623096978108</c:v>
                </c:pt>
                <c:pt idx="33">
                  <c:v>50.026925800531409</c:v>
                </c:pt>
                <c:pt idx="34">
                  <c:v>52.742081085970597</c:v>
                </c:pt>
                <c:pt idx="35">
                  <c:v>55.525503354695992</c:v>
                </c:pt>
                <c:pt idx="36">
                  <c:v>58.374337589513196</c:v>
                </c:pt>
                <c:pt idx="37">
                  <c:v>61.285470622081419</c:v>
                </c:pt>
                <c:pt idx="38">
                  <c:v>64.255543419166827</c:v>
                </c:pt>
                <c:pt idx="39">
                  <c:v>67.280964339212019</c:v>
                </c:pt>
                <c:pt idx="40">
                  <c:v>70.357923306904468</c:v>
                </c:pt>
                <c:pt idx="41">
                  <c:v>73.482406849803013</c:v>
                </c:pt>
                <c:pt idx="42">
                  <c:v>76.650213937680135</c:v>
                </c:pt>
                <c:pt idx="43">
                  <c:v>79.856972562068904</c:v>
                </c:pt>
                <c:pt idx="44">
                  <c:v>83.098156990583021</c:v>
                </c:pt>
                <c:pt idx="45">
                  <c:v>86.369105627914976</c:v>
                </c:pt>
                <c:pt idx="46">
                  <c:v>89.665039413023038</c:v>
                </c:pt>
                <c:pt idx="47">
                  <c:v>92.981080679901822</c:v>
                </c:pt>
                <c:pt idx="48">
                  <c:v>96.312272407501609</c:v>
                </c:pt>
                <c:pt idx="49">
                  <c:v>99.653597782825841</c:v>
                </c:pt>
                <c:pt idx="50">
                  <c:v>103</c:v>
                </c:pt>
                <c:pt idx="51">
                  <c:v>106.34640221717416</c:v>
                </c:pt>
                <c:pt idx="52">
                  <c:v>109.6877275924984</c:v>
                </c:pt>
                <c:pt idx="53">
                  <c:v>113.01891932009819</c:v>
                </c:pt>
                <c:pt idx="54">
                  <c:v>116.33496058697696</c:v>
                </c:pt>
                <c:pt idx="55">
                  <c:v>119.63089437208502</c:v>
                </c:pt>
                <c:pt idx="56">
                  <c:v>122.90184300941699</c:v>
                </c:pt>
                <c:pt idx="57">
                  <c:v>126.14302743793108</c:v>
                </c:pt>
                <c:pt idx="58">
                  <c:v>129.34978606231985</c:v>
                </c:pt>
                <c:pt idx="59">
                  <c:v>132.51759315019697</c:v>
                </c:pt>
                <c:pt idx="60">
                  <c:v>135.64207669309553</c:v>
                </c:pt>
                <c:pt idx="61">
                  <c:v>138.71903566078797</c:v>
                </c:pt>
                <c:pt idx="62">
                  <c:v>141.74445658083317</c:v>
                </c:pt>
                <c:pt idx="63">
                  <c:v>144.71452937791858</c:v>
                </c:pt>
                <c:pt idx="64">
                  <c:v>147.62566241048683</c:v>
                </c:pt>
                <c:pt idx="65">
                  <c:v>150.47449664530399</c:v>
                </c:pt>
                <c:pt idx="66">
                  <c:v>153.25791891402943</c:v>
                </c:pt>
                <c:pt idx="67">
                  <c:v>155.97307419946858</c:v>
                </c:pt>
                <c:pt idx="68">
                  <c:v>158.61737690302192</c:v>
                </c:pt>
                <c:pt idx="69">
                  <c:v>161.18852104886091</c:v>
                </c:pt>
                <c:pt idx="70">
                  <c:v>163.68448938456152</c:v>
                </c:pt>
                <c:pt idx="71">
                  <c:v>166.10356134227774</c:v>
                </c:pt>
                <c:pt idx="72">
                  <c:v>168.44431982903683</c:v>
                </c:pt>
                <c:pt idx="73">
                  <c:v>170.7056568193579</c:v>
                </c:pt>
                <c:pt idx="74">
                  <c:v>172.8867777281223</c:v>
                </c:pt>
                <c:pt idx="75">
                  <c:v>174.98720454643797</c:v>
                </c:pt>
                <c:pt idx="76">
                  <c:v>177.0067777281223</c:v>
                </c:pt>
                <c:pt idx="77">
                  <c:v>178.94565681935791</c:v>
                </c:pt>
                <c:pt idx="78">
                  <c:v>180.80431982903684</c:v>
                </c:pt>
                <c:pt idx="79">
                  <c:v>182.58356134227773</c:v>
                </c:pt>
                <c:pt idx="80">
                  <c:v>184.28448938456154</c:v>
                </c:pt>
                <c:pt idx="81">
                  <c:v>185.90852104886091</c:v>
                </c:pt>
                <c:pt idx="82">
                  <c:v>187.4573769030219</c:v>
                </c:pt>
                <c:pt idx="83">
                  <c:v>188.93307419946859</c:v>
                </c:pt>
                <c:pt idx="84">
                  <c:v>190.33791891402942</c:v>
                </c:pt>
                <c:pt idx="85">
                  <c:v>191.67449664530398</c:v>
                </c:pt>
                <c:pt idx="86">
                  <c:v>192.94566241048682</c:v>
                </c:pt>
                <c:pt idx="87">
                  <c:v>194.15452937791861</c:v>
                </c:pt>
                <c:pt idx="88">
                  <c:v>195.30445658083318</c:v>
                </c:pt>
                <c:pt idx="89">
                  <c:v>196.39903566078797</c:v>
                </c:pt>
                <c:pt idx="90">
                  <c:v>197.44207669309554</c:v>
                </c:pt>
                <c:pt idx="91">
                  <c:v>198.43759315019702</c:v>
                </c:pt>
                <c:pt idx="92">
                  <c:v>199.3897860623199</c:v>
                </c:pt>
                <c:pt idx="93">
                  <c:v>200.30302743793109</c:v>
                </c:pt>
                <c:pt idx="94">
                  <c:v>201.18184300941698</c:v>
                </c:pt>
                <c:pt idx="95">
                  <c:v>202.03089437208502</c:v>
                </c:pt>
                <c:pt idx="96">
                  <c:v>202.85496058697697</c:v>
                </c:pt>
                <c:pt idx="97">
                  <c:v>203.65891932009819</c:v>
                </c:pt>
                <c:pt idx="98">
                  <c:v>204.44772759249838</c:v>
                </c:pt>
                <c:pt idx="99">
                  <c:v>205.22640221717415</c:v>
                </c:pt>
                <c:pt idx="100">
                  <c:v>206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A9-438C-BE50-9BA1058C1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39855"/>
        <c:axId val="1979471503"/>
      </c:scatterChart>
      <c:valAx>
        <c:axId val="22539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9471503"/>
        <c:crosses val="autoZero"/>
        <c:crossBetween val="midCat"/>
      </c:valAx>
      <c:valAx>
        <c:axId val="1979471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39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142875</xdr:colOff>
      <xdr:row>1</xdr:row>
      <xdr:rowOff>147637</xdr:rowOff>
    </xdr:from>
    <xdr:to>
      <xdr:col>16</xdr:col>
      <xdr:colOff>447675</xdr:colOff>
      <xdr:row>16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10EF7F-124B-4272-9F29-02A5ACC215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47625</xdr:colOff>
      <xdr:row>11</xdr:row>
      <xdr:rowOff>114300</xdr:rowOff>
    </xdr:from>
    <xdr:to>
      <xdr:col>7</xdr:col>
      <xdr:colOff>638175</xdr:colOff>
      <xdr:row>15</xdr:row>
      <xdr:rowOff>0</xdr:rowOff>
    </xdr:to>
    <xdr:pic>
      <xdr:nvPicPr>
        <xdr:cNvPr id="3" name="">
          <a:extLst>
            <a:ext uri="{FF2B5EF4-FFF2-40B4-BE49-F238E27FC236}">
              <a16:creationId xmlns:a16="http://schemas.microsoft.com/office/drawing/2014/main" id="{A5957B87-C8FB-4C6E-B48F-2233F49BA3FD}"/>
            </a:ext>
            <a:ext uri="{147F2762-F138-4A5C-976F-8EAC2B608ADB}">
              <a16:predDERef xmlns:a16="http://schemas.microsoft.com/office/drawing/2014/main" pred="{9810EF7F-124B-4272-9F29-02A5ACC21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09925" y="2209800"/>
          <a:ext cx="3505200" cy="6477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rk Van Selous" id="{AAFC9691-541F-422A-BB14-68AB6364B424}" userId="908becf508f48ef8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19-08-27T00:34:33.91" personId="{AAFC9691-541F-422A-BB14-68AB6364B424}" id="{0287C75A-A687-43BA-8A64-5EDBBDAF61A1}">
    <text xml:space="preserve">This spreadsheet was created using an outdated RWC.
If this approach is acceptable it would be better to repeat the study with each of the three current RWCs.
</text>
  </threadedComment>
  <threadedComment ref="L21" dT="2019-07-07T00:35:27.50" personId="{AAFC9691-541F-422A-BB14-68AB6364B424}" id="{0E8A0747-FBC9-42F0-B514-ECB806BB849B}">
    <text>sigma is an arbritray value of 1. Assuming each data point has the same uncertainty (1/sigma)^2 is simply a scalar and does not impact the solver's strategy of minimizing the resulting "chi^2"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5528B-2ABA-4FCB-91C7-ABE7FC3627B5}">
  <dimension ref="A1:N120"/>
  <sheetViews>
    <sheetView tabSelected="1" zoomScale="98" workbookViewId="0">
      <selection activeCell="H1" sqref="H1"/>
    </sheetView>
  </sheetViews>
  <sheetFormatPr defaultRowHeight="15"/>
  <cols>
    <col min="1" max="1" width="20.7109375" bestFit="1" customWidth="1"/>
    <col min="2" max="2" width="17.5703125" bestFit="1" customWidth="1"/>
    <col min="7" max="7" width="16.28515625" bestFit="1" customWidth="1"/>
    <col min="8" max="8" width="16.140625" bestFit="1" customWidth="1"/>
    <col min="9" max="9" width="14.42578125" bestFit="1" customWidth="1"/>
  </cols>
  <sheetData>
    <row r="1" spans="1:6">
      <c r="A1" s="2" t="s">
        <v>0</v>
      </c>
      <c r="B1" s="3"/>
      <c r="C1" s="3"/>
      <c r="D1" s="3"/>
      <c r="E1" s="3"/>
      <c r="F1" s="4"/>
    </row>
    <row r="2" spans="1:6">
      <c r="A2" s="5" t="s">
        <v>1</v>
      </c>
      <c r="B2" s="6" t="s">
        <v>2</v>
      </c>
      <c r="C2" s="6"/>
      <c r="D2" s="6" t="s">
        <v>3</v>
      </c>
      <c r="E2" s="6"/>
      <c r="F2" s="7"/>
    </row>
    <row r="3" spans="1:6">
      <c r="A3" s="5">
        <v>0</v>
      </c>
      <c r="B3" s="6">
        <v>0</v>
      </c>
      <c r="C3" s="6"/>
      <c r="D3" s="6">
        <f>2.06*100</f>
        <v>206</v>
      </c>
      <c r="E3" s="6"/>
      <c r="F3" s="7"/>
    </row>
    <row r="4" spans="1:6">
      <c r="A4" s="5">
        <v>9.5999999999999908</v>
      </c>
      <c r="B4" s="6">
        <v>9.33</v>
      </c>
      <c r="C4" s="6"/>
      <c r="D4" s="6"/>
      <c r="E4" s="6"/>
      <c r="F4" s="7"/>
    </row>
    <row r="5" spans="1:6">
      <c r="A5" s="5">
        <v>17.899999999999999</v>
      </c>
      <c r="B5" s="6">
        <v>19.93</v>
      </c>
      <c r="C5" s="6"/>
      <c r="D5" s="6"/>
      <c r="E5" s="6"/>
      <c r="F5" s="7"/>
    </row>
    <row r="6" spans="1:6">
      <c r="A6" s="5">
        <v>25.4</v>
      </c>
      <c r="B6" s="6">
        <v>32.54</v>
      </c>
      <c r="C6" s="6"/>
      <c r="D6" s="6"/>
      <c r="E6" s="6"/>
      <c r="F6" s="7"/>
    </row>
    <row r="7" spans="1:6">
      <c r="A7" s="5">
        <v>30.7</v>
      </c>
      <c r="B7" s="6">
        <v>43.05</v>
      </c>
      <c r="C7" s="6"/>
      <c r="D7" s="6"/>
      <c r="E7" s="6"/>
      <c r="F7" s="7"/>
    </row>
    <row r="8" spans="1:6">
      <c r="A8" s="5">
        <v>34.799999999999997</v>
      </c>
      <c r="B8" s="6">
        <v>52.48</v>
      </c>
      <c r="C8" s="6"/>
      <c r="D8" s="6"/>
      <c r="E8" s="6"/>
      <c r="F8" s="7"/>
    </row>
    <row r="9" spans="1:6">
      <c r="A9" s="5">
        <v>39.5</v>
      </c>
      <c r="B9" s="6">
        <v>68.08</v>
      </c>
      <c r="C9" s="6"/>
      <c r="D9" s="6"/>
      <c r="E9" s="6"/>
      <c r="F9" s="7"/>
    </row>
    <row r="10" spans="1:6">
      <c r="A10" s="5">
        <v>60.5</v>
      </c>
      <c r="B10" s="6">
        <v>137.782127659574</v>
      </c>
      <c r="C10" s="6"/>
      <c r="D10" s="6"/>
      <c r="E10" s="6"/>
      <c r="F10" s="7"/>
    </row>
    <row r="11" spans="1:6">
      <c r="A11" s="5">
        <v>65.2</v>
      </c>
      <c r="B11" s="6">
        <v>153.382127659574</v>
      </c>
      <c r="C11" s="6"/>
      <c r="D11" s="6"/>
      <c r="E11" s="6"/>
      <c r="F11" s="7"/>
    </row>
    <row r="12" spans="1:6">
      <c r="A12" s="5">
        <v>69.3</v>
      </c>
      <c r="B12" s="6">
        <v>162.812127659574</v>
      </c>
      <c r="C12" s="6"/>
      <c r="D12" s="6"/>
      <c r="E12" s="6"/>
      <c r="F12" s="7"/>
    </row>
    <row r="13" spans="1:6">
      <c r="A13" s="5">
        <v>74.599999999999994</v>
      </c>
      <c r="B13" s="6">
        <v>173.32212765957399</v>
      </c>
      <c r="C13" s="6"/>
      <c r="D13" s="6"/>
      <c r="E13" s="6"/>
      <c r="F13" s="7"/>
    </row>
    <row r="14" spans="1:6">
      <c r="A14" s="5">
        <v>82.1</v>
      </c>
      <c r="B14" s="6">
        <v>185.93212765957401</v>
      </c>
      <c r="C14" s="6"/>
      <c r="D14" s="6"/>
      <c r="E14" s="6"/>
      <c r="F14" s="7"/>
    </row>
    <row r="15" spans="1:6">
      <c r="A15" s="5">
        <v>90.4</v>
      </c>
      <c r="B15" s="6">
        <v>196.532127659574</v>
      </c>
      <c r="C15" s="6"/>
      <c r="D15" s="6"/>
      <c r="E15" s="6"/>
      <c r="F15" s="7"/>
    </row>
    <row r="16" spans="1:6">
      <c r="A16" s="8">
        <v>100</v>
      </c>
      <c r="B16" s="9">
        <v>205.86212765957401</v>
      </c>
      <c r="C16" s="9"/>
      <c r="D16" s="9"/>
      <c r="E16" s="9"/>
      <c r="F16" s="10"/>
    </row>
    <row r="18" spans="1:14">
      <c r="A18" s="2" t="s">
        <v>4</v>
      </c>
      <c r="B18" s="4"/>
      <c r="D18" s="1" t="s">
        <v>5</v>
      </c>
      <c r="E18" s="1">
        <v>0.62487816791923212</v>
      </c>
      <c r="G18" s="2" t="s">
        <v>6</v>
      </c>
      <c r="H18" s="3"/>
      <c r="I18" s="3"/>
      <c r="J18" s="3"/>
      <c r="K18" s="3"/>
      <c r="L18" s="3"/>
      <c r="M18" s="3"/>
      <c r="N18" s="4"/>
    </row>
    <row r="19" spans="1:14">
      <c r="A19" s="5" t="s">
        <v>1</v>
      </c>
      <c r="B19" s="7" t="s">
        <v>2</v>
      </c>
      <c r="G19" s="5"/>
      <c r="H19" s="6"/>
      <c r="I19" s="6"/>
      <c r="J19" s="6"/>
      <c r="K19" s="6"/>
      <c r="L19" s="6"/>
      <c r="M19" s="6"/>
      <c r="N19" s="7"/>
    </row>
    <row r="20" spans="1:14">
      <c r="A20" s="5">
        <v>0</v>
      </c>
      <c r="B20" s="7">
        <f>$D$3*(A20/100-$E$18/(2*PI())*(SIN(2*PI()*A20/100)))</f>
        <v>0</v>
      </c>
      <c r="D20" t="s">
        <v>7</v>
      </c>
      <c r="G20" s="5"/>
      <c r="H20" s="6" t="s">
        <v>8</v>
      </c>
      <c r="I20" s="6" t="s">
        <v>4</v>
      </c>
      <c r="J20" s="6"/>
      <c r="K20" s="6"/>
      <c r="L20" s="6"/>
      <c r="M20" s="6"/>
      <c r="N20" s="7"/>
    </row>
    <row r="21" spans="1:14">
      <c r="A21" s="5">
        <v>1</v>
      </c>
      <c r="B21" s="7">
        <f t="shared" ref="B21:B84" si="0">$D$3*(A21/100-$E$18/(2*PI())*(SIN(2*PI()*A21/100)))</f>
        <v>0.77359778282584957</v>
      </c>
      <c r="D21" t="s">
        <v>9</v>
      </c>
      <c r="G21" s="5" t="s">
        <v>1</v>
      </c>
      <c r="H21" s="11" t="s">
        <v>10</v>
      </c>
      <c r="I21" s="11"/>
      <c r="J21" s="6"/>
      <c r="K21" s="6" t="s">
        <v>11</v>
      </c>
      <c r="L21" s="6" t="s">
        <v>12</v>
      </c>
      <c r="M21" s="6" t="s">
        <v>13</v>
      </c>
      <c r="N21" s="7" t="s">
        <v>14</v>
      </c>
    </row>
    <row r="22" spans="1:14">
      <c r="A22" s="5">
        <v>2</v>
      </c>
      <c r="B22" s="7">
        <f t="shared" si="0"/>
        <v>1.552272407501615</v>
      </c>
      <c r="G22" s="5">
        <v>60.5</v>
      </c>
      <c r="H22" s="6">
        <v>137.782127659574</v>
      </c>
      <c r="I22" s="6">
        <f>$D$3*(G22/100-$E$18/(2*PI())*(SIN(2*PI()*G22/100)))</f>
        <v>137.18675217614316</v>
      </c>
      <c r="J22" s="6"/>
      <c r="K22" s="6">
        <f>I22-H22</f>
        <v>-0.59537548343084268</v>
      </c>
      <c r="L22" s="6">
        <f>K22/1</f>
        <v>-0.59537548343084268</v>
      </c>
      <c r="M22" s="6">
        <f>L22^2</f>
        <v>0.35447196627050964</v>
      </c>
      <c r="N22" s="7">
        <f>SUM(M22:M28)</f>
        <v>11.858229446715637</v>
      </c>
    </row>
    <row r="23" spans="1:14">
      <c r="A23" s="5">
        <v>3</v>
      </c>
      <c r="B23" s="7">
        <f t="shared" si="0"/>
        <v>2.3410806799018209</v>
      </c>
      <c r="G23" s="5">
        <v>65.2</v>
      </c>
      <c r="H23" s="6">
        <v>153.382127659574</v>
      </c>
      <c r="I23" s="6">
        <f t="shared" ref="I23:I28" si="1">$D$3*(G23/100-$E$18/(2*PI())*(SIN(2*PI()*G23/100)))</f>
        <v>151.03650920872886</v>
      </c>
      <c r="J23" s="6"/>
      <c r="K23" s="6">
        <f t="shared" ref="K23:K28" si="2">I23-H23</f>
        <v>-2.3456184508451372</v>
      </c>
      <c r="L23" s="6">
        <f t="shared" ref="L23:L28" si="3">K23/1</f>
        <v>-2.3456184508451372</v>
      </c>
      <c r="M23" s="6">
        <f t="shared" ref="M23:M28" si="4">L23^2</f>
        <v>5.5019259169451411</v>
      </c>
      <c r="N23" s="7"/>
    </row>
    <row r="24" spans="1:14">
      <c r="A24" s="5">
        <v>4</v>
      </c>
      <c r="B24" s="7">
        <f t="shared" si="0"/>
        <v>3.1450394130230439</v>
      </c>
      <c r="G24" s="5">
        <v>69.3</v>
      </c>
      <c r="H24" s="6">
        <v>162.812127659574</v>
      </c>
      <c r="I24" s="6">
        <f t="shared" si="1"/>
        <v>161.94528909775352</v>
      </c>
      <c r="J24" s="6"/>
      <c r="K24" s="6">
        <f t="shared" si="2"/>
        <v>-0.86683856182048658</v>
      </c>
      <c r="L24" s="6">
        <f t="shared" si="3"/>
        <v>-0.86683856182048658</v>
      </c>
      <c r="M24" s="6">
        <f t="shared" si="4"/>
        <v>0.75140909225900954</v>
      </c>
      <c r="N24" s="7"/>
    </row>
    <row r="25" spans="1:14">
      <c r="A25" s="5">
        <v>5</v>
      </c>
      <c r="B25" s="7">
        <f t="shared" si="0"/>
        <v>3.9691056279149839</v>
      </c>
      <c r="G25" s="5">
        <v>74.599999999999994</v>
      </c>
      <c r="H25" s="6">
        <v>173.32212765957399</v>
      </c>
      <c r="I25" s="6">
        <f t="shared" si="1"/>
        <v>174.15673446768696</v>
      </c>
      <c r="J25" s="6"/>
      <c r="K25" s="6">
        <f t="shared" si="2"/>
        <v>0.83460680811296584</v>
      </c>
      <c r="L25" s="6">
        <f t="shared" si="3"/>
        <v>0.83460680811296584</v>
      </c>
      <c r="M25" s="6">
        <f t="shared" si="4"/>
        <v>0.696568524148513</v>
      </c>
      <c r="N25" s="7"/>
    </row>
    <row r="26" spans="1:14">
      <c r="A26" s="5">
        <v>6</v>
      </c>
      <c r="B26" s="7">
        <f t="shared" si="0"/>
        <v>4.8181569905830246</v>
      </c>
      <c r="G26" s="5">
        <v>82.1</v>
      </c>
      <c r="H26" s="6">
        <v>185.93212765957401</v>
      </c>
      <c r="I26" s="6">
        <f t="shared" si="1"/>
        <v>187.60820295386432</v>
      </c>
      <c r="J26" s="6"/>
      <c r="K26" s="6">
        <f t="shared" si="2"/>
        <v>1.6760752942903139</v>
      </c>
      <c r="L26" s="6">
        <f t="shared" si="3"/>
        <v>1.6760752942903139</v>
      </c>
      <c r="M26" s="6">
        <f t="shared" si="4"/>
        <v>2.8092283921303625</v>
      </c>
      <c r="N26" s="7"/>
    </row>
    <row r="27" spans="1:14">
      <c r="A27" s="5">
        <v>7</v>
      </c>
      <c r="B27" s="7">
        <f t="shared" si="0"/>
        <v>5.6969725620689102</v>
      </c>
      <c r="G27" s="5">
        <v>90.4</v>
      </c>
      <c r="H27" s="6">
        <v>196.532127659574</v>
      </c>
      <c r="I27" s="6">
        <f t="shared" si="1"/>
        <v>197.84575499360278</v>
      </c>
      <c r="J27" s="6"/>
      <c r="K27" s="6">
        <f t="shared" si="2"/>
        <v>1.3136273340287801</v>
      </c>
      <c r="L27" s="6">
        <f t="shared" si="3"/>
        <v>1.3136273340287801</v>
      </c>
      <c r="M27" s="6">
        <f t="shared" si="4"/>
        <v>1.7256167727075602</v>
      </c>
      <c r="N27" s="7"/>
    </row>
    <row r="28" spans="1:14">
      <c r="A28" s="5">
        <v>8</v>
      </c>
      <c r="B28" s="7">
        <f t="shared" si="0"/>
        <v>6.6102139376801459</v>
      </c>
      <c r="G28" s="5">
        <v>100</v>
      </c>
      <c r="H28" s="6">
        <v>205.86212765957401</v>
      </c>
      <c r="I28" s="6">
        <f t="shared" si="1"/>
        <v>206</v>
      </c>
      <c r="J28" s="6"/>
      <c r="K28" s="6">
        <f t="shared" si="2"/>
        <v>0.13787234042598584</v>
      </c>
      <c r="L28" s="6">
        <f t="shared" si="3"/>
        <v>0.13787234042598584</v>
      </c>
      <c r="M28" s="6">
        <f t="shared" si="4"/>
        <v>1.900878225453893E-2</v>
      </c>
      <c r="N28" s="7"/>
    </row>
    <row r="29" spans="1:14">
      <c r="A29" s="5">
        <v>9</v>
      </c>
      <c r="B29" s="7">
        <f t="shared" si="0"/>
        <v>7.5624068498030166</v>
      </c>
      <c r="G29" s="8"/>
      <c r="H29" s="9"/>
      <c r="I29" s="9"/>
      <c r="J29" s="9"/>
      <c r="K29" s="9"/>
      <c r="L29" s="9"/>
      <c r="M29" s="9"/>
      <c r="N29" s="10"/>
    </row>
    <row r="30" spans="1:14">
      <c r="A30" s="5">
        <v>10</v>
      </c>
      <c r="B30" s="7">
        <f t="shared" si="0"/>
        <v>8.5579233069044616</v>
      </c>
    </row>
    <row r="31" spans="1:14">
      <c r="A31" s="5">
        <v>11</v>
      </c>
      <c r="B31" s="7">
        <f t="shared" si="0"/>
        <v>9.6009643392120214</v>
      </c>
    </row>
    <row r="32" spans="1:14">
      <c r="A32" s="5">
        <v>12</v>
      </c>
      <c r="B32" s="7">
        <f t="shared" si="0"/>
        <v>10.695543419166821</v>
      </c>
    </row>
    <row r="33" spans="1:2">
      <c r="A33" s="5">
        <v>13</v>
      </c>
      <c r="B33" s="7">
        <f t="shared" si="0"/>
        <v>11.845470622081418</v>
      </c>
    </row>
    <row r="34" spans="1:2">
      <c r="A34" s="5">
        <v>14</v>
      </c>
      <c r="B34" s="7">
        <f t="shared" si="0"/>
        <v>13.054337589513198</v>
      </c>
    </row>
    <row r="35" spans="1:2">
      <c r="A35" s="5">
        <v>15</v>
      </c>
      <c r="B35" s="7">
        <f t="shared" si="0"/>
        <v>14.325503354696005</v>
      </c>
    </row>
    <row r="36" spans="1:2">
      <c r="A36" s="5">
        <v>16</v>
      </c>
      <c r="B36" s="7">
        <f t="shared" si="0"/>
        <v>15.662081085970586</v>
      </c>
    </row>
    <row r="37" spans="1:2">
      <c r="A37" s="5">
        <v>17</v>
      </c>
      <c r="B37" s="7">
        <f t="shared" si="0"/>
        <v>17.066925800531404</v>
      </c>
    </row>
    <row r="38" spans="1:2">
      <c r="A38" s="5">
        <v>18</v>
      </c>
      <c r="B38" s="7">
        <f t="shared" si="0"/>
        <v>18.542623096978101</v>
      </c>
    </row>
    <row r="39" spans="1:2">
      <c r="A39" s="5">
        <v>19</v>
      </c>
      <c r="B39" s="7">
        <f t="shared" si="0"/>
        <v>20.091478951139106</v>
      </c>
    </row>
    <row r="40" spans="1:2">
      <c r="A40" s="5">
        <v>20</v>
      </c>
      <c r="B40" s="7">
        <f t="shared" si="0"/>
        <v>21.715510615438482</v>
      </c>
    </row>
    <row r="41" spans="1:2">
      <c r="A41" s="5">
        <v>21</v>
      </c>
      <c r="B41" s="7">
        <f t="shared" si="0"/>
        <v>23.416438657722257</v>
      </c>
    </row>
    <row r="42" spans="1:2">
      <c r="A42" s="5">
        <v>22</v>
      </c>
      <c r="B42" s="7">
        <f t="shared" si="0"/>
        <v>25.195680170963168</v>
      </c>
    </row>
    <row r="43" spans="1:2">
      <c r="A43" s="5">
        <v>23</v>
      </c>
      <c r="B43" s="7">
        <f t="shared" si="0"/>
        <v>27.054343180642089</v>
      </c>
    </row>
    <row r="44" spans="1:2">
      <c r="A44" s="5">
        <v>24</v>
      </c>
      <c r="B44" s="7">
        <f t="shared" si="0"/>
        <v>28.993222271877709</v>
      </c>
    </row>
    <row r="45" spans="1:2">
      <c r="A45" s="5">
        <v>25</v>
      </c>
      <c r="B45" s="7">
        <f t="shared" si="0"/>
        <v>31.012795453562038</v>
      </c>
    </row>
    <row r="46" spans="1:2">
      <c r="A46" s="5">
        <v>26</v>
      </c>
      <c r="B46" s="7">
        <f t="shared" si="0"/>
        <v>33.11322227187771</v>
      </c>
    </row>
    <row r="47" spans="1:2">
      <c r="A47" s="5">
        <v>27</v>
      </c>
      <c r="B47" s="7">
        <f t="shared" si="0"/>
        <v>35.294343180642095</v>
      </c>
    </row>
    <row r="48" spans="1:2">
      <c r="A48" s="5">
        <v>28</v>
      </c>
      <c r="B48" s="7">
        <f t="shared" si="0"/>
        <v>37.555680170963171</v>
      </c>
    </row>
    <row r="49" spans="1:2">
      <c r="A49" s="5">
        <v>29</v>
      </c>
      <c r="B49" s="7">
        <f t="shared" si="0"/>
        <v>39.896438657722257</v>
      </c>
    </row>
    <row r="50" spans="1:2">
      <c r="A50" s="5">
        <v>30</v>
      </c>
      <c r="B50" s="7">
        <f t="shared" si="0"/>
        <v>42.315510615438477</v>
      </c>
    </row>
    <row r="51" spans="1:2">
      <c r="A51" s="5">
        <v>31</v>
      </c>
      <c r="B51" s="7">
        <f t="shared" si="0"/>
        <v>44.811478951139108</v>
      </c>
    </row>
    <row r="52" spans="1:2">
      <c r="A52" s="5">
        <v>32</v>
      </c>
      <c r="B52" s="7">
        <f t="shared" si="0"/>
        <v>47.382623096978108</v>
      </c>
    </row>
    <row r="53" spans="1:2">
      <c r="A53" s="5">
        <v>33</v>
      </c>
      <c r="B53" s="7">
        <f t="shared" si="0"/>
        <v>50.026925800531409</v>
      </c>
    </row>
    <row r="54" spans="1:2">
      <c r="A54" s="5">
        <v>34</v>
      </c>
      <c r="B54" s="7">
        <f t="shared" si="0"/>
        <v>52.742081085970597</v>
      </c>
    </row>
    <row r="55" spans="1:2">
      <c r="A55" s="5">
        <v>35</v>
      </c>
      <c r="B55" s="7">
        <f t="shared" si="0"/>
        <v>55.525503354695992</v>
      </c>
    </row>
    <row r="56" spans="1:2">
      <c r="A56" s="5">
        <v>36</v>
      </c>
      <c r="B56" s="7">
        <f t="shared" si="0"/>
        <v>58.374337589513196</v>
      </c>
    </row>
    <row r="57" spans="1:2">
      <c r="A57" s="5">
        <v>37</v>
      </c>
      <c r="B57" s="7">
        <f t="shared" si="0"/>
        <v>61.285470622081419</v>
      </c>
    </row>
    <row r="58" spans="1:2">
      <c r="A58" s="5">
        <v>38</v>
      </c>
      <c r="B58" s="7">
        <f t="shared" si="0"/>
        <v>64.255543419166827</v>
      </c>
    </row>
    <row r="59" spans="1:2">
      <c r="A59" s="5">
        <v>39</v>
      </c>
      <c r="B59" s="7">
        <f t="shared" si="0"/>
        <v>67.280964339212019</v>
      </c>
    </row>
    <row r="60" spans="1:2">
      <c r="A60" s="5">
        <v>40</v>
      </c>
      <c r="B60" s="7">
        <f t="shared" si="0"/>
        <v>70.357923306904468</v>
      </c>
    </row>
    <row r="61" spans="1:2">
      <c r="A61" s="5">
        <v>41</v>
      </c>
      <c r="B61" s="7">
        <f t="shared" si="0"/>
        <v>73.482406849803013</v>
      </c>
    </row>
    <row r="62" spans="1:2">
      <c r="A62" s="5">
        <v>42</v>
      </c>
      <c r="B62" s="7">
        <f t="shared" si="0"/>
        <v>76.650213937680135</v>
      </c>
    </row>
    <row r="63" spans="1:2">
      <c r="A63" s="5">
        <v>43</v>
      </c>
      <c r="B63" s="7">
        <f t="shared" si="0"/>
        <v>79.856972562068904</v>
      </c>
    </row>
    <row r="64" spans="1:2">
      <c r="A64" s="5">
        <v>44</v>
      </c>
      <c r="B64" s="7">
        <f t="shared" si="0"/>
        <v>83.098156990583021</v>
      </c>
    </row>
    <row r="65" spans="1:2">
      <c r="A65" s="5">
        <v>45</v>
      </c>
      <c r="B65" s="7">
        <f t="shared" si="0"/>
        <v>86.369105627914976</v>
      </c>
    </row>
    <row r="66" spans="1:2">
      <c r="A66" s="5">
        <v>46</v>
      </c>
      <c r="B66" s="7">
        <f t="shared" si="0"/>
        <v>89.665039413023038</v>
      </c>
    </row>
    <row r="67" spans="1:2">
      <c r="A67" s="5">
        <v>47</v>
      </c>
      <c r="B67" s="7">
        <f t="shared" si="0"/>
        <v>92.981080679901822</v>
      </c>
    </row>
    <row r="68" spans="1:2">
      <c r="A68" s="5">
        <v>48</v>
      </c>
      <c r="B68" s="7">
        <f t="shared" si="0"/>
        <v>96.312272407501609</v>
      </c>
    </row>
    <row r="69" spans="1:2">
      <c r="A69" s="5">
        <v>49</v>
      </c>
      <c r="B69" s="7">
        <f t="shared" si="0"/>
        <v>99.653597782825841</v>
      </c>
    </row>
    <row r="70" spans="1:2">
      <c r="A70" s="5">
        <v>50</v>
      </c>
      <c r="B70" s="7">
        <f t="shared" si="0"/>
        <v>103</v>
      </c>
    </row>
    <row r="71" spans="1:2">
      <c r="A71" s="5">
        <v>51</v>
      </c>
      <c r="B71" s="7">
        <f t="shared" si="0"/>
        <v>106.34640221717416</v>
      </c>
    </row>
    <row r="72" spans="1:2">
      <c r="A72" s="5">
        <v>52</v>
      </c>
      <c r="B72" s="7">
        <f t="shared" si="0"/>
        <v>109.6877275924984</v>
      </c>
    </row>
    <row r="73" spans="1:2">
      <c r="A73" s="5">
        <v>53</v>
      </c>
      <c r="B73" s="7">
        <f t="shared" si="0"/>
        <v>113.01891932009819</v>
      </c>
    </row>
    <row r="74" spans="1:2">
      <c r="A74" s="5">
        <v>54</v>
      </c>
      <c r="B74" s="7">
        <f t="shared" si="0"/>
        <v>116.33496058697696</v>
      </c>
    </row>
    <row r="75" spans="1:2">
      <c r="A75" s="5">
        <v>55</v>
      </c>
      <c r="B75" s="7">
        <f t="shared" si="0"/>
        <v>119.63089437208502</v>
      </c>
    </row>
    <row r="76" spans="1:2">
      <c r="A76" s="5">
        <v>56</v>
      </c>
      <c r="B76" s="7">
        <f t="shared" si="0"/>
        <v>122.90184300941699</v>
      </c>
    </row>
    <row r="77" spans="1:2">
      <c r="A77" s="5">
        <v>57</v>
      </c>
      <c r="B77" s="7">
        <f t="shared" si="0"/>
        <v>126.14302743793108</v>
      </c>
    </row>
    <row r="78" spans="1:2">
      <c r="A78" s="5">
        <v>58</v>
      </c>
      <c r="B78" s="7">
        <f t="shared" si="0"/>
        <v>129.34978606231985</v>
      </c>
    </row>
    <row r="79" spans="1:2">
      <c r="A79" s="5">
        <v>59</v>
      </c>
      <c r="B79" s="7">
        <f t="shared" si="0"/>
        <v>132.51759315019697</v>
      </c>
    </row>
    <row r="80" spans="1:2">
      <c r="A80" s="5">
        <v>60</v>
      </c>
      <c r="B80" s="7">
        <f t="shared" si="0"/>
        <v>135.64207669309553</v>
      </c>
    </row>
    <row r="81" spans="1:2">
      <c r="A81" s="5">
        <v>61</v>
      </c>
      <c r="B81" s="7">
        <f t="shared" si="0"/>
        <v>138.71903566078797</v>
      </c>
    </row>
    <row r="82" spans="1:2">
      <c r="A82" s="5">
        <v>62</v>
      </c>
      <c r="B82" s="7">
        <f t="shared" si="0"/>
        <v>141.74445658083317</v>
      </c>
    </row>
    <row r="83" spans="1:2">
      <c r="A83" s="5">
        <v>63</v>
      </c>
      <c r="B83" s="7">
        <f t="shared" si="0"/>
        <v>144.71452937791858</v>
      </c>
    </row>
    <row r="84" spans="1:2">
      <c r="A84" s="5">
        <v>64</v>
      </c>
      <c r="B84" s="7">
        <f t="shared" si="0"/>
        <v>147.62566241048683</v>
      </c>
    </row>
    <row r="85" spans="1:2">
      <c r="A85" s="5">
        <v>65</v>
      </c>
      <c r="B85" s="7">
        <f t="shared" ref="B85:B120" si="5">$D$3*(A85/100-$E$18/(2*PI())*(SIN(2*PI()*A85/100)))</f>
        <v>150.47449664530399</v>
      </c>
    </row>
    <row r="86" spans="1:2">
      <c r="A86" s="5">
        <v>66</v>
      </c>
      <c r="B86" s="7">
        <f t="shared" si="5"/>
        <v>153.25791891402943</v>
      </c>
    </row>
    <row r="87" spans="1:2">
      <c r="A87" s="5">
        <v>67</v>
      </c>
      <c r="B87" s="7">
        <f t="shared" si="5"/>
        <v>155.97307419946858</v>
      </c>
    </row>
    <row r="88" spans="1:2">
      <c r="A88" s="5">
        <v>68</v>
      </c>
      <c r="B88" s="7">
        <f t="shared" si="5"/>
        <v>158.61737690302192</v>
      </c>
    </row>
    <row r="89" spans="1:2">
      <c r="A89" s="5">
        <v>69</v>
      </c>
      <c r="B89" s="7">
        <f t="shared" si="5"/>
        <v>161.18852104886091</v>
      </c>
    </row>
    <row r="90" spans="1:2">
      <c r="A90" s="5">
        <v>70</v>
      </c>
      <c r="B90" s="7">
        <f t="shared" si="5"/>
        <v>163.68448938456152</v>
      </c>
    </row>
    <row r="91" spans="1:2">
      <c r="A91" s="5">
        <v>71</v>
      </c>
      <c r="B91" s="7">
        <f t="shared" si="5"/>
        <v>166.10356134227774</v>
      </c>
    </row>
    <row r="92" spans="1:2">
      <c r="A92" s="5">
        <v>72</v>
      </c>
      <c r="B92" s="7">
        <f t="shared" si="5"/>
        <v>168.44431982903683</v>
      </c>
    </row>
    <row r="93" spans="1:2">
      <c r="A93" s="5">
        <v>73</v>
      </c>
      <c r="B93" s="7">
        <f t="shared" si="5"/>
        <v>170.7056568193579</v>
      </c>
    </row>
    <row r="94" spans="1:2">
      <c r="A94" s="5">
        <v>74</v>
      </c>
      <c r="B94" s="7">
        <f t="shared" si="5"/>
        <v>172.8867777281223</v>
      </c>
    </row>
    <row r="95" spans="1:2">
      <c r="A95" s="5">
        <v>75</v>
      </c>
      <c r="B95" s="7">
        <f t="shared" si="5"/>
        <v>174.98720454643797</v>
      </c>
    </row>
    <row r="96" spans="1:2">
      <c r="A96" s="5">
        <v>76</v>
      </c>
      <c r="B96" s="7">
        <f t="shared" si="5"/>
        <v>177.0067777281223</v>
      </c>
    </row>
    <row r="97" spans="1:2">
      <c r="A97" s="5">
        <v>77</v>
      </c>
      <c r="B97" s="7">
        <f t="shared" si="5"/>
        <v>178.94565681935791</v>
      </c>
    </row>
    <row r="98" spans="1:2">
      <c r="A98" s="5">
        <v>78</v>
      </c>
      <c r="B98" s="7">
        <f t="shared" si="5"/>
        <v>180.80431982903684</v>
      </c>
    </row>
    <row r="99" spans="1:2">
      <c r="A99" s="5">
        <v>79</v>
      </c>
      <c r="B99" s="7">
        <f t="shared" si="5"/>
        <v>182.58356134227773</v>
      </c>
    </row>
    <row r="100" spans="1:2">
      <c r="A100" s="5">
        <v>80</v>
      </c>
      <c r="B100" s="7">
        <f t="shared" si="5"/>
        <v>184.28448938456154</v>
      </c>
    </row>
    <row r="101" spans="1:2">
      <c r="A101" s="5">
        <v>81</v>
      </c>
      <c r="B101" s="7">
        <f t="shared" si="5"/>
        <v>185.90852104886091</v>
      </c>
    </row>
    <row r="102" spans="1:2">
      <c r="A102" s="5">
        <v>82</v>
      </c>
      <c r="B102" s="7">
        <f t="shared" si="5"/>
        <v>187.4573769030219</v>
      </c>
    </row>
    <row r="103" spans="1:2">
      <c r="A103" s="5">
        <v>83</v>
      </c>
      <c r="B103" s="7">
        <f t="shared" si="5"/>
        <v>188.93307419946859</v>
      </c>
    </row>
    <row r="104" spans="1:2">
      <c r="A104" s="5">
        <v>84</v>
      </c>
      <c r="B104" s="7">
        <f t="shared" si="5"/>
        <v>190.33791891402942</v>
      </c>
    </row>
    <row r="105" spans="1:2">
      <c r="A105" s="5">
        <v>85</v>
      </c>
      <c r="B105" s="7">
        <f t="shared" si="5"/>
        <v>191.67449664530398</v>
      </c>
    </row>
    <row r="106" spans="1:2">
      <c r="A106" s="5">
        <v>86</v>
      </c>
      <c r="B106" s="7">
        <f t="shared" si="5"/>
        <v>192.94566241048682</v>
      </c>
    </row>
    <row r="107" spans="1:2">
      <c r="A107" s="5">
        <v>87</v>
      </c>
      <c r="B107" s="7">
        <f t="shared" si="5"/>
        <v>194.15452937791861</v>
      </c>
    </row>
    <row r="108" spans="1:2">
      <c r="A108" s="5">
        <v>88</v>
      </c>
      <c r="B108" s="7">
        <f t="shared" si="5"/>
        <v>195.30445658083318</v>
      </c>
    </row>
    <row r="109" spans="1:2">
      <c r="A109" s="5">
        <v>89</v>
      </c>
      <c r="B109" s="7">
        <f t="shared" si="5"/>
        <v>196.39903566078797</v>
      </c>
    </row>
    <row r="110" spans="1:2">
      <c r="A110" s="5">
        <v>90</v>
      </c>
      <c r="B110" s="7">
        <f t="shared" si="5"/>
        <v>197.44207669309554</v>
      </c>
    </row>
    <row r="111" spans="1:2">
      <c r="A111" s="5">
        <v>91</v>
      </c>
      <c r="B111" s="7">
        <f t="shared" si="5"/>
        <v>198.43759315019702</v>
      </c>
    </row>
    <row r="112" spans="1:2">
      <c r="A112" s="5">
        <v>92</v>
      </c>
      <c r="B112" s="7">
        <f t="shared" si="5"/>
        <v>199.3897860623199</v>
      </c>
    </row>
    <row r="113" spans="1:2">
      <c r="A113" s="5">
        <v>93</v>
      </c>
      <c r="B113" s="7">
        <f t="shared" si="5"/>
        <v>200.30302743793109</v>
      </c>
    </row>
    <row r="114" spans="1:2">
      <c r="A114" s="5">
        <v>94</v>
      </c>
      <c r="B114" s="7">
        <f t="shared" si="5"/>
        <v>201.18184300941698</v>
      </c>
    </row>
    <row r="115" spans="1:2">
      <c r="A115" s="5">
        <v>95</v>
      </c>
      <c r="B115" s="7">
        <f t="shared" si="5"/>
        <v>202.03089437208502</v>
      </c>
    </row>
    <row r="116" spans="1:2">
      <c r="A116" s="5">
        <v>96</v>
      </c>
      <c r="B116" s="7">
        <f t="shared" si="5"/>
        <v>202.85496058697697</v>
      </c>
    </row>
    <row r="117" spans="1:2">
      <c r="A117" s="5">
        <v>97</v>
      </c>
      <c r="B117" s="7">
        <f t="shared" si="5"/>
        <v>203.65891932009819</v>
      </c>
    </row>
    <row r="118" spans="1:2">
      <c r="A118" s="5">
        <v>98</v>
      </c>
      <c r="B118" s="7">
        <f t="shared" si="5"/>
        <v>204.44772759249838</v>
      </c>
    </row>
    <row r="119" spans="1:2">
      <c r="A119" s="5">
        <v>99</v>
      </c>
      <c r="B119" s="7">
        <f t="shared" si="5"/>
        <v>205.22640221717415</v>
      </c>
    </row>
    <row r="120" spans="1:2">
      <c r="A120" s="8">
        <v>100</v>
      </c>
      <c r="B120" s="10">
        <f t="shared" si="5"/>
        <v>206</v>
      </c>
    </row>
  </sheetData>
  <mergeCells count="1">
    <mergeCell ref="H21:I2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 Van Selous</dc:creator>
  <cp:keywords/>
  <dc:description/>
  <cp:lastModifiedBy>Mark Van Selous</cp:lastModifiedBy>
  <cp:revision/>
  <dcterms:created xsi:type="dcterms:W3CDTF">2019-07-07T00:13:06Z</dcterms:created>
  <dcterms:modified xsi:type="dcterms:W3CDTF">2019-08-27T01:09:17Z</dcterms:modified>
  <cp:category/>
  <cp:contentStatus/>
</cp:coreProperties>
</file>